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2019" sheetId="1" r:id="rId1"/>
    <sheet name="2020" sheetId="2" r:id="rId2"/>
    <sheet name="2021" sheetId="3" r:id="rId3"/>
  </sheets>
  <externalReferences>
    <externalReference r:id="rId6"/>
    <externalReference r:id="rId7"/>
  </externalReferences>
  <definedNames>
    <definedName name="_xlnm.Print_Area" localSheetId="1">'2020'!$A$1:$D$49</definedName>
  </definedNames>
  <calcPr fullCalcOnLoad="1"/>
</workbook>
</file>

<file path=xl/sharedStrings.xml><?xml version="1.0" encoding="utf-8"?>
<sst xmlns="http://schemas.openxmlformats.org/spreadsheetml/2006/main" count="95" uniqueCount="38">
  <si>
    <t>тыс.руб.</t>
  </si>
  <si>
    <t>№ п/п</t>
  </si>
  <si>
    <t>Наименование показателя</t>
  </si>
  <si>
    <t>1</t>
  </si>
  <si>
    <t>Стоимость топлива для производства электроэнергии с учетом транспортировки</t>
  </si>
  <si>
    <t>2</t>
  </si>
  <si>
    <t>Амортизация основных средств и нематериальных активов</t>
  </si>
  <si>
    <t>3</t>
  </si>
  <si>
    <t>Расходы на ремонт производственных мощностей</t>
  </si>
  <si>
    <t>4</t>
  </si>
  <si>
    <t>Эксплутационные и производственные расходы</t>
  </si>
  <si>
    <t>5</t>
  </si>
  <si>
    <t>6</t>
  </si>
  <si>
    <t>7</t>
  </si>
  <si>
    <t>8</t>
  </si>
  <si>
    <t>9</t>
  </si>
  <si>
    <t>10</t>
  </si>
  <si>
    <t>11</t>
  </si>
  <si>
    <t>Затраты на оплату труда</t>
  </si>
  <si>
    <t>Обязательные отчисления от фонда оплаты труда</t>
  </si>
  <si>
    <t>Налоги</t>
  </si>
  <si>
    <t>Прочие расходы</t>
  </si>
  <si>
    <t>Доля, %</t>
  </si>
  <si>
    <t>Прочие расходы по реализации электроэнергии, товаров (работ, услуг)</t>
  </si>
  <si>
    <t>Лизинг производственного назначения</t>
  </si>
  <si>
    <t>Расходы на производство</t>
  </si>
  <si>
    <t>Коммерческие расходы</t>
  </si>
  <si>
    <t>Управленческие и административные расходы</t>
  </si>
  <si>
    <t>Стоимость покупной электроэнергии (мощности) по торговой деятельности</t>
  </si>
  <si>
    <t>ИТОГО, затрат на производство и реализацию товаров (работ, услуг)</t>
  </si>
  <si>
    <t xml:space="preserve">Структура и объем затрат на производство и реализацию товаров (работ, услуг) 
ООО "Маяк-Энергия" </t>
  </si>
  <si>
    <t>факт  2019 года</t>
  </si>
  <si>
    <t>план  2020 года</t>
  </si>
  <si>
    <t xml:space="preserve">  В составе расходов Общества по предварительным расчетам на  2020 год  наибольшую часть составят стоимость лизинга производственного назначения (170 млн. рублей, 21,4%)  и расходы на производство  (339,0 млн. рублей, 47%).
  Расходы на производство электроэнергии (мощности) составят 330,0 млн. рублей (91 % себестоимости производства).
   Расходы на прочее производство в 2020 год  составят 65,3 млн. рублей (8%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2020 года составят 300,0 млн. рублей или  37,6%  от общего объема расходов на производство. 
    Управленческие и административные расходы в 2020 году составят 17,6 млн. рублей или 5% общей величины расходов Общества.</t>
  </si>
  <si>
    <t xml:space="preserve">  В составе расходов Общества за  2019 год  наибольшую часть составили стоимость лизинга производственного назначения (239,5 млн. рублей, 33%)  и расходы на производство  (373,5 млн. рублей, 47%).
  Расходы на производство электроэнергии (мощности) составили 380,0 млн. рублей (91 % себестоимости производства).
   Расходы на прочее производство в 2019 год  составили 57,2 млн. рублей 89% суммарной себестоимости производства).
  Основную долю расходов на производство составили затраты на топливо (с учетом расходов на транспортировку газа), которые в 2019 году составили 213,2 млнд. рублей или  19,5%  от общего объема расходов на производство. 
    Управленческие и административные расходы в 2019 году составили 16,6 млн. рублей, или 2% общей величины расходов Общества.</t>
  </si>
  <si>
    <t>план  2021 года</t>
  </si>
  <si>
    <t>Кредит производственного назначения</t>
  </si>
  <si>
    <t xml:space="preserve">  В составе расходов Общества по предварительным расчетам на  2021 год  наибольшую часть составят стоимость кредита производственного назначения (160 млн. рублей, 17,7%)  и расходы на производство  (437,4 млн. рублей, 48%).
  Расходы на производство электроэнергии (мощности) составят 398,0 млн. рублей (91 % себестоимости производства).
   Расходы на прочее производство в 2020 год  составят 140,0 млн. рублей (15,5%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2021 года составят 350,0 млн. рублей или  38,8%  от общего объема расходов на производство. 
    Управленческие и административные расходы в 2021 году составят 17,6 млн. рублей или 2% общей величины расходов Общества.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</si>
</sst>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%"/>
    <numFmt numFmtId="175" formatCode="_-#,##0.00;\-#,##0.00;_-&quot;-&quot;;_-@_-"/>
    <numFmt numFmtId="176" formatCode="0.0"/>
    <numFmt numFmtId="177" formatCode="#,##0.00_ ;\-#,##0.00\ "/>
    <numFmt numFmtId="178" formatCode="_-#,##0;\-#,##0;_-&quot;-&quot;;_-@_-"/>
    <numFmt numFmtId="179" formatCode="_-#,##0.00;\-#,##0.00;_-&quot;-&quot;??_р_._-;_-@_-"/>
    <numFmt numFmtId="180" formatCode="#,##0.0000"/>
    <numFmt numFmtId="181" formatCode="#,##0.00000"/>
    <numFmt numFmtId="182" formatCode="#,##0.000000"/>
    <numFmt numFmtId="183" formatCode="#,##0.000000000"/>
    <numFmt numFmtId="184" formatCode="#,##0.0000000"/>
    <numFmt numFmtId="185" formatCode="0.000%"/>
    <numFmt numFmtId="186" formatCode="#,##0.00000000"/>
    <numFmt numFmtId="187" formatCode="#,##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%"/>
    <numFmt numFmtId="195" formatCode="#,##0.000000000000"/>
    <numFmt numFmtId="196" formatCode="#,##0.0000000000000"/>
    <numFmt numFmtId="197" formatCode="#,##0.00000000000000"/>
    <numFmt numFmtId="198" formatCode="#,##0.00000000000"/>
  </numFmts>
  <fonts count="4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43" fontId="5" fillId="0" borderId="0" xfId="63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3" fontId="7" fillId="0" borderId="10" xfId="63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17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52">
    <cellStyle name="Normal" xfId="0"/>
    <cellStyle name="_справочник и форма ДДС 24.08.09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75"/>
          <c:w val="0.38"/>
          <c:h val="0.2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53,7%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'[2]формат публикации'!$B$51:$B$54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'[2]формат публикации'!$C$51:$C$54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75"/>
          <c:w val="0.38"/>
          <c:h val="0.2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/>
            </c:strRef>
          </c:cat>
          <c:val>
            <c:numRef>
              <c:f>'2020'!$C$51:$C$54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25"/>
          <c:w val="0.3797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60,8%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кредита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15,5%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'2020'!$C$51:$C$54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19050</xdr:rowOff>
    </xdr:from>
    <xdr:to>
      <xdr:col>3</xdr:col>
      <xdr:colOff>533400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4775" y="44481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0</xdr:rowOff>
    </xdr:from>
    <xdr:to>
      <xdr:col>3</xdr:col>
      <xdr:colOff>476250</xdr:colOff>
      <xdr:row>40</xdr:row>
      <xdr:rowOff>76200</xdr:rowOff>
    </xdr:to>
    <xdr:graphicFrame>
      <xdr:nvGraphicFramePr>
        <xdr:cNvPr id="1" name="Chart 2"/>
        <xdr:cNvGraphicFramePr/>
      </xdr:nvGraphicFramePr>
      <xdr:xfrm>
        <a:off x="57150" y="4429125"/>
        <a:ext cx="67151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85725</xdr:rowOff>
    </xdr:from>
    <xdr:to>
      <xdr:col>3</xdr:col>
      <xdr:colOff>809625</xdr:colOff>
      <xdr:row>39</xdr:row>
      <xdr:rowOff>95250</xdr:rowOff>
    </xdr:to>
    <xdr:graphicFrame>
      <xdr:nvGraphicFramePr>
        <xdr:cNvPr id="1" name="Диаграмма 1"/>
        <xdr:cNvGraphicFramePr/>
      </xdr:nvGraphicFramePr>
      <xdr:xfrm>
        <a:off x="695325" y="5257800"/>
        <a:ext cx="5953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\share\new\&#1041;&#1060;&#1044;\&#1044;&#1050;&#1055;&#1048;&#1069;\&#1044;&#1041;&#1055;&#1080;&#1041;\&#1041;&#1080;&#1079;&#1085;&#1077;&#1089;-&#1087;&#1083;&#1072;&#1085;%20&#1054;&#1040;&#1054;\&#1054;&#1090;&#1095;&#1077;&#1090;&#1099;\2010\2010%20&#1075;&#1086;&#1076;\&#1055;&#1086;&#1103;&#1089;&#1085;&#1080;&#1090;&#1077;&#1083;&#1100;&#1085;&#1072;&#1103;%20&#1079;&#1072;&#1087;&#1080;&#1089;&#1082;&#1072;\&#1058;&#1072;&#1073;&#1083;&#1080;&#1094;&#1099;%20&#1082;%20&#1055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&#1057;&#1090;&#1088;&#1091;&#1082;&#1090;&#1091;&#1088;&#1072;%20&#1080;%20&#1086;&#1073;&#1098;&#1077;&#1084;%20&#1079;&#1072;&#1090;&#1088;&#1072;&#1090;%20&#1085;&#1072;%20&#1087;&#1088;&#1086;&#1080;&#1079;&#1074;&#1086;&#1076;&#1089;&#1090;&#1074;&#1086;%20&#1092;&#1072;&#1082;&#1090;%20201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2,1"/>
      <sheetName val="2,1,1"/>
      <sheetName val="2,2"/>
      <sheetName val="2,7,1"/>
      <sheetName val="2,8"/>
      <sheetName val="6,1"/>
      <sheetName val="ак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Лист1"/>
    </sheetNames>
    <sheetDataSet>
      <sheetData sheetId="0">
        <row r="51">
          <cell r="B51" t="str">
            <v>Стоимость покупной электроэнергии (мощности) по торговой деятельности</v>
          </cell>
          <cell r="C51">
            <v>0.6184253248154306</v>
          </cell>
        </row>
        <row r="52">
          <cell r="B52" t="str">
            <v>Расходы на производство</v>
          </cell>
          <cell r="C52">
            <v>0.23227049557464943</v>
          </cell>
        </row>
        <row r="53">
          <cell r="B53" t="str">
            <v>Коммерческие расходы</v>
          </cell>
          <cell r="C53">
            <v>0.08867687924808278</v>
          </cell>
        </row>
        <row r="54">
          <cell r="B54" t="str">
            <v>Управленческие и административные расходы</v>
          </cell>
          <cell r="C54">
            <v>0.06062730036183726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0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31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213200</v>
      </c>
      <c r="D7" s="23">
        <f aca="true" t="shared" si="0" ref="D7:D17">C7/$C$17</f>
        <v>0.19477078803603076</v>
      </c>
      <c r="G7" s="11"/>
    </row>
    <row r="8" spans="1:7" ht="12.75">
      <c r="A8" s="12" t="s">
        <v>5</v>
      </c>
      <c r="B8" s="13" t="s">
        <v>6</v>
      </c>
      <c r="C8" s="22">
        <v>72962</v>
      </c>
      <c r="D8" s="23">
        <f t="shared" si="0"/>
        <v>0.0666550949187846</v>
      </c>
      <c r="G8" s="11"/>
    </row>
    <row r="9" spans="1:7" ht="12.75">
      <c r="A9" s="12" t="s">
        <v>7</v>
      </c>
      <c r="B9" s="13" t="s">
        <v>8</v>
      </c>
      <c r="C9" s="22">
        <v>15811</v>
      </c>
      <c r="D9" s="23">
        <f t="shared" si="0"/>
        <v>0.014444282033947854</v>
      </c>
      <c r="G9" s="11"/>
    </row>
    <row r="10" spans="1:7" ht="12.75">
      <c r="A10" s="12" t="s">
        <v>9</v>
      </c>
      <c r="B10" s="13" t="s">
        <v>10</v>
      </c>
      <c r="C10" s="22">
        <v>8040</v>
      </c>
      <c r="D10" s="23">
        <f t="shared" si="0"/>
        <v>0.007345014708300597</v>
      </c>
      <c r="G10" s="11"/>
    </row>
    <row r="11" spans="1:7" ht="12.75">
      <c r="A11" s="12" t="s">
        <v>11</v>
      </c>
      <c r="B11" s="13" t="s">
        <v>24</v>
      </c>
      <c r="C11" s="22">
        <v>587273</v>
      </c>
      <c r="D11" s="23">
        <f t="shared" si="0"/>
        <v>0.5365085600482359</v>
      </c>
      <c r="G11" s="11"/>
    </row>
    <row r="12" spans="1:7" ht="25.5">
      <c r="A12" s="12" t="s">
        <v>12</v>
      </c>
      <c r="B12" s="13" t="s">
        <v>23</v>
      </c>
      <c r="C12" s="22">
        <v>2811</v>
      </c>
      <c r="D12" s="23">
        <f t="shared" si="0"/>
        <v>0.002568014470775246</v>
      </c>
      <c r="G12" s="11"/>
    </row>
    <row r="13" spans="1:7" ht="12.75">
      <c r="A13" s="12" t="s">
        <v>13</v>
      </c>
      <c r="B13" s="13" t="s">
        <v>18</v>
      </c>
      <c r="C13" s="22">
        <v>42018</v>
      </c>
      <c r="D13" s="23">
        <f t="shared" si="0"/>
        <v>0.03838592388226051</v>
      </c>
      <c r="G13" s="11"/>
    </row>
    <row r="14" spans="1:7" ht="12.75">
      <c r="A14" s="12" t="s">
        <v>14</v>
      </c>
      <c r="B14" s="13" t="s">
        <v>19</v>
      </c>
      <c r="C14" s="22">
        <v>5945</v>
      </c>
      <c r="D14" s="23">
        <f t="shared" si="0"/>
        <v>0.0054311085125431655</v>
      </c>
      <c r="G14" s="11"/>
    </row>
    <row r="15" spans="1:7" ht="22.5" customHeight="1">
      <c r="A15" s="12" t="s">
        <v>15</v>
      </c>
      <c r="B15" s="13" t="s">
        <v>20</v>
      </c>
      <c r="C15" s="22">
        <v>89371</v>
      </c>
      <c r="D15" s="23">
        <f t="shared" si="0"/>
        <v>0.0816456852606384</v>
      </c>
      <c r="G15" s="11"/>
    </row>
    <row r="16" spans="1:7" ht="22.5" customHeight="1" thickBot="1">
      <c r="A16" s="12" t="s">
        <v>16</v>
      </c>
      <c r="B16" s="13" t="s">
        <v>21</v>
      </c>
      <c r="C16" s="22">
        <v>57189</v>
      </c>
      <c r="D16" s="23">
        <f t="shared" si="0"/>
        <v>0.052245528128482946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1094620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34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 t="e">
        <f>D51/$D$55</f>
        <v>#DIV/0!</v>
      </c>
      <c r="D51" s="26">
        <f>'[1]формат публикации'!$F$7</f>
        <v>0</v>
      </c>
      <c r="E51" s="18"/>
      <c r="G51" s="11"/>
    </row>
    <row r="52" spans="1:7" ht="12.75">
      <c r="A52" s="18"/>
      <c r="B52" s="18" t="s">
        <v>25</v>
      </c>
      <c r="C52" s="19" t="e">
        <f>D52/$D$55</f>
        <v>#DIV/0!</v>
      </c>
      <c r="D52" s="26">
        <f>'[1]формат публикации'!$F$8</f>
        <v>0</v>
      </c>
      <c r="E52" s="18"/>
      <c r="G52" s="11"/>
    </row>
    <row r="53" spans="1:7" ht="12.75">
      <c r="A53" s="18"/>
      <c r="B53" s="18" t="s">
        <v>26</v>
      </c>
      <c r="C53" s="19" t="e">
        <f>D53/$D$55</f>
        <v>#DIV/0!</v>
      </c>
      <c r="D53" s="26">
        <f>'[1]формат публикации'!$F$15</f>
        <v>0</v>
      </c>
      <c r="E53" s="18"/>
      <c r="G53" s="11"/>
    </row>
    <row r="54" spans="1:7" ht="12.75">
      <c r="A54" s="18"/>
      <c r="B54" s="18" t="s">
        <v>27</v>
      </c>
      <c r="C54" s="19" t="e">
        <f>D54/$D$55</f>
        <v>#DIV/0!</v>
      </c>
      <c r="D54" s="26">
        <f>'[1]формат публикации'!$F$20</f>
        <v>0</v>
      </c>
      <c r="E54" s="18"/>
      <c r="G54" s="11"/>
    </row>
    <row r="55" spans="1:7" ht="12.75">
      <c r="A55" s="18"/>
      <c r="B55" s="18"/>
      <c r="C55" s="18"/>
      <c r="D55" s="26">
        <f>SUM(D51:D54)</f>
        <v>0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2:D2"/>
    <mergeCell ref="A4:A5"/>
    <mergeCell ref="B4:B5"/>
    <mergeCell ref="C4:D4"/>
    <mergeCell ref="A43:D4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"/>
  <sheetViews>
    <sheetView zoomScalePageLayoutView="0" workbookViewId="0" topLeftCell="A18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32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300000</v>
      </c>
      <c r="D7" s="23">
        <f aca="true" t="shared" si="0" ref="D7:D17">C7/$C$17</f>
        <v>0.3755506511422373</v>
      </c>
      <c r="G7" s="11"/>
    </row>
    <row r="8" spans="1:7" ht="12.75">
      <c r="A8" s="12" t="s">
        <v>5</v>
      </c>
      <c r="B8" s="13" t="s">
        <v>6</v>
      </c>
      <c r="C8" s="22">
        <v>74000</v>
      </c>
      <c r="D8" s="23">
        <f t="shared" si="0"/>
        <v>0.09263582728175186</v>
      </c>
      <c r="G8" s="11"/>
    </row>
    <row r="9" spans="1:7" ht="12.75">
      <c r="A9" s="12" t="s">
        <v>7</v>
      </c>
      <c r="B9" s="13" t="s">
        <v>8</v>
      </c>
      <c r="C9" s="22">
        <v>15100</v>
      </c>
      <c r="D9" s="23">
        <f t="shared" si="0"/>
        <v>0.018902716107492612</v>
      </c>
      <c r="G9" s="11"/>
    </row>
    <row r="10" spans="1:7" ht="12.75">
      <c r="A10" s="12" t="s">
        <v>9</v>
      </c>
      <c r="B10" s="13" t="s">
        <v>10</v>
      </c>
      <c r="C10" s="22">
        <v>10800</v>
      </c>
      <c r="D10" s="23">
        <f t="shared" si="0"/>
        <v>0.013519823441120543</v>
      </c>
      <c r="G10" s="11"/>
    </row>
    <row r="11" spans="1:7" ht="12.75">
      <c r="A11" s="12" t="s">
        <v>11</v>
      </c>
      <c r="B11" s="13" t="s">
        <v>24</v>
      </c>
      <c r="C11" s="22">
        <v>170927</v>
      </c>
      <c r="D11" s="23">
        <f t="shared" si="0"/>
        <v>0.21397248715929731</v>
      </c>
      <c r="G11" s="11"/>
    </row>
    <row r="12" spans="1:7" ht="25.5">
      <c r="A12" s="12" t="s">
        <v>12</v>
      </c>
      <c r="B12" s="13" t="s">
        <v>23</v>
      </c>
      <c r="C12" s="22">
        <v>3500</v>
      </c>
      <c r="D12" s="23">
        <f t="shared" si="0"/>
        <v>0.004381424263326102</v>
      </c>
      <c r="G12" s="11"/>
    </row>
    <row r="13" spans="1:7" ht="12.75">
      <c r="A13" s="12" t="s">
        <v>13</v>
      </c>
      <c r="B13" s="13" t="s">
        <v>18</v>
      </c>
      <c r="C13" s="22">
        <v>46000</v>
      </c>
      <c r="D13" s="23">
        <f t="shared" si="0"/>
        <v>0.05758443317514305</v>
      </c>
      <c r="G13" s="11"/>
    </row>
    <row r="14" spans="1:7" ht="12.75">
      <c r="A14" s="12" t="s">
        <v>14</v>
      </c>
      <c r="B14" s="13" t="s">
        <v>19</v>
      </c>
      <c r="C14" s="22">
        <v>8500</v>
      </c>
      <c r="D14" s="23">
        <f t="shared" si="0"/>
        <v>0.01064060178236339</v>
      </c>
      <c r="G14" s="11"/>
    </row>
    <row r="15" spans="1:7" ht="22.5" customHeight="1">
      <c r="A15" s="12" t="s">
        <v>15</v>
      </c>
      <c r="B15" s="13" t="s">
        <v>20</v>
      </c>
      <c r="C15" s="22">
        <v>70000</v>
      </c>
      <c r="D15" s="23">
        <f t="shared" si="0"/>
        <v>0.08762848526652203</v>
      </c>
      <c r="G15" s="11"/>
    </row>
    <row r="16" spans="1:7" ht="22.5" customHeight="1" thickBot="1">
      <c r="A16" s="12" t="s">
        <v>16</v>
      </c>
      <c r="B16" s="13" t="s">
        <v>21</v>
      </c>
      <c r="C16" s="22">
        <v>100000</v>
      </c>
      <c r="D16" s="23">
        <f t="shared" si="0"/>
        <v>0.12518355038074577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798827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33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>
        <f>D51/$D$55</f>
        <v>0.6184253248154306</v>
      </c>
      <c r="D51" s="26">
        <f>'[1]формат публикации'!$F$7</f>
        <v>35842.57470017461</v>
      </c>
      <c r="E51" s="18"/>
      <c r="G51" s="11"/>
    </row>
    <row r="52" spans="1:7" ht="12.75">
      <c r="A52" s="18"/>
      <c r="B52" s="18" t="s">
        <v>25</v>
      </c>
      <c r="C52" s="19">
        <f>D52/$D$55</f>
        <v>0.23227049557464943</v>
      </c>
      <c r="D52" s="26">
        <f>'[1]формат публикации'!$F$8</f>
        <v>13461.888209001794</v>
      </c>
      <c r="E52" s="18"/>
      <c r="G52" s="11"/>
    </row>
    <row r="53" spans="1:7" ht="12.75">
      <c r="A53" s="18"/>
      <c r="B53" s="18" t="s">
        <v>26</v>
      </c>
      <c r="C53" s="19">
        <f>D53/$D$55</f>
        <v>0.08867687924808278</v>
      </c>
      <c r="D53" s="26">
        <f>'[1]формат публикации'!$F$15</f>
        <v>5139.517320989998</v>
      </c>
      <c r="E53" s="18"/>
      <c r="G53" s="11"/>
    </row>
    <row r="54" spans="1:7" ht="12.75">
      <c r="A54" s="18"/>
      <c r="B54" s="18" t="s">
        <v>27</v>
      </c>
      <c r="C54" s="19">
        <f>D54/$D$55</f>
        <v>0.06062730036183726</v>
      </c>
      <c r="D54" s="26">
        <f>'[1]формат публикации'!$F$20</f>
        <v>3513.825283169993</v>
      </c>
      <c r="E54" s="18"/>
      <c r="G54" s="11"/>
    </row>
    <row r="55" spans="1:7" ht="12.75">
      <c r="A55" s="18"/>
      <c r="B55" s="18"/>
      <c r="C55" s="18"/>
      <c r="D55" s="26">
        <f>SUM(D51:D54)</f>
        <v>57957.805513336396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43:D49"/>
    <mergeCell ref="A2:D2"/>
    <mergeCell ref="A4:A5"/>
    <mergeCell ref="B4:B5"/>
    <mergeCell ref="C4:D4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PageLayoutView="0" workbookViewId="0" topLeftCell="A1">
      <selection activeCell="B43" sqref="B43:E49"/>
    </sheetView>
  </sheetViews>
  <sheetFormatPr defaultColWidth="9.00390625" defaultRowHeight="12.75"/>
  <cols>
    <col min="1" max="1" width="9.125" style="0" customWidth="1"/>
    <col min="2" max="2" width="46.75390625" style="0" customWidth="1"/>
    <col min="3" max="3" width="20.75390625" style="0" customWidth="1"/>
    <col min="4" max="4" width="24.75390625" style="0" customWidth="1"/>
  </cols>
  <sheetData>
    <row r="2" spans="1:9" ht="27.75" customHeight="1">
      <c r="A2" s="27" t="s">
        <v>30</v>
      </c>
      <c r="B2" s="27"/>
      <c r="C2" s="27"/>
      <c r="D2" s="27"/>
      <c r="F2" s="27"/>
      <c r="G2" s="27"/>
      <c r="H2" s="27"/>
      <c r="I2" s="27"/>
    </row>
    <row r="3" ht="13.5" thickBot="1"/>
    <row r="4" spans="1:4" ht="13.5" thickBot="1">
      <c r="A4" s="28" t="s">
        <v>1</v>
      </c>
      <c r="B4" s="28" t="s">
        <v>2</v>
      </c>
      <c r="C4" s="30" t="s">
        <v>35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4" ht="36" customHeight="1">
      <c r="A7" s="12" t="s">
        <v>3</v>
      </c>
      <c r="B7" s="13" t="s">
        <v>4</v>
      </c>
      <c r="C7" s="22">
        <v>350000</v>
      </c>
      <c r="D7" s="23">
        <f aca="true" t="shared" si="0" ref="D7:D17">C7/$C$17</f>
        <v>0.387854609929078</v>
      </c>
    </row>
    <row r="8" spans="1:4" ht="24" customHeight="1">
      <c r="A8" s="12" t="s">
        <v>5</v>
      </c>
      <c r="B8" s="13" t="s">
        <v>6</v>
      </c>
      <c r="C8" s="22">
        <v>80000</v>
      </c>
      <c r="D8" s="23">
        <f t="shared" si="0"/>
        <v>0.08865248226950355</v>
      </c>
    </row>
    <row r="9" spans="1:4" ht="28.5" customHeight="1">
      <c r="A9" s="12" t="s">
        <v>7</v>
      </c>
      <c r="B9" s="13" t="s">
        <v>8</v>
      </c>
      <c r="C9" s="22">
        <v>17000</v>
      </c>
      <c r="D9" s="23">
        <f t="shared" si="0"/>
        <v>0.018838652482269503</v>
      </c>
    </row>
    <row r="10" spans="1:4" ht="27" customHeight="1">
      <c r="A10" s="12" t="s">
        <v>9</v>
      </c>
      <c r="B10" s="13" t="s">
        <v>10</v>
      </c>
      <c r="C10" s="22">
        <v>13000</v>
      </c>
      <c r="D10" s="23">
        <f t="shared" si="0"/>
        <v>0.014406028368794326</v>
      </c>
    </row>
    <row r="11" spans="1:4" ht="25.5" customHeight="1">
      <c r="A11" s="12" t="s">
        <v>11</v>
      </c>
      <c r="B11" s="13" t="s">
        <v>36</v>
      </c>
      <c r="C11" s="22">
        <v>160000</v>
      </c>
      <c r="D11" s="23">
        <f t="shared" si="0"/>
        <v>0.1773049645390071</v>
      </c>
    </row>
    <row r="12" spans="1:4" ht="27.75" customHeight="1">
      <c r="A12" s="12" t="s">
        <v>12</v>
      </c>
      <c r="B12" s="13" t="s">
        <v>23</v>
      </c>
      <c r="C12" s="22">
        <v>4000</v>
      </c>
      <c r="D12" s="23">
        <f t="shared" si="0"/>
        <v>0.004432624113475178</v>
      </c>
    </row>
    <row r="13" spans="1:4" ht="17.25" customHeight="1">
      <c r="A13" s="12" t="s">
        <v>13</v>
      </c>
      <c r="B13" s="13" t="s">
        <v>18</v>
      </c>
      <c r="C13" s="22">
        <v>52000</v>
      </c>
      <c r="D13" s="23">
        <f t="shared" si="0"/>
        <v>0.057624113475177305</v>
      </c>
    </row>
    <row r="14" spans="1:4" ht="27.75" customHeight="1">
      <c r="A14" s="12" t="s">
        <v>14</v>
      </c>
      <c r="B14" s="13" t="s">
        <v>19</v>
      </c>
      <c r="C14" s="22">
        <v>1400</v>
      </c>
      <c r="D14" s="23">
        <f t="shared" si="0"/>
        <v>0.0015514184397163121</v>
      </c>
    </row>
    <row r="15" spans="1:4" ht="12.75">
      <c r="A15" s="12" t="s">
        <v>15</v>
      </c>
      <c r="B15" s="13" t="s">
        <v>20</v>
      </c>
      <c r="C15" s="22">
        <v>85000</v>
      </c>
      <c r="D15" s="23">
        <f t="shared" si="0"/>
        <v>0.09419326241134751</v>
      </c>
    </row>
    <row r="16" spans="1:4" ht="31.5" customHeight="1" thickBot="1">
      <c r="A16" s="12" t="s">
        <v>16</v>
      </c>
      <c r="B16" s="13" t="s">
        <v>21</v>
      </c>
      <c r="C16" s="22">
        <v>140000</v>
      </c>
      <c r="D16" s="23">
        <f t="shared" si="0"/>
        <v>0.1551418439716312</v>
      </c>
    </row>
    <row r="17" spans="1:4" ht="29.25" customHeight="1" thickBot="1">
      <c r="A17" s="14" t="s">
        <v>17</v>
      </c>
      <c r="B17" s="15" t="s">
        <v>29</v>
      </c>
      <c r="C17" s="24">
        <f>C16+C15+C14+C13+C12+C11+C10+C9+C8+C7</f>
        <v>902400</v>
      </c>
      <c r="D17" s="21">
        <f t="shared" si="0"/>
        <v>1</v>
      </c>
    </row>
    <row r="43" spans="2:5" ht="12.75">
      <c r="B43" s="32" t="s">
        <v>37</v>
      </c>
      <c r="C43" s="33"/>
      <c r="D43" s="33"/>
      <c r="E43" s="33"/>
    </row>
    <row r="44" spans="2:5" ht="12.75">
      <c r="B44" s="33"/>
      <c r="C44" s="33"/>
      <c r="D44" s="33"/>
      <c r="E44" s="33"/>
    </row>
    <row r="45" spans="2:5" ht="12.75">
      <c r="B45" s="33"/>
      <c r="C45" s="33"/>
      <c r="D45" s="33"/>
      <c r="E45" s="33"/>
    </row>
    <row r="46" spans="2:5" ht="12.75">
      <c r="B46" s="33"/>
      <c r="C46" s="33"/>
      <c r="D46" s="33"/>
      <c r="E46" s="33"/>
    </row>
    <row r="47" spans="2:5" ht="12.75">
      <c r="B47" s="33"/>
      <c r="C47" s="33"/>
      <c r="D47" s="33"/>
      <c r="E47" s="33"/>
    </row>
    <row r="48" spans="2:5" ht="12.75">
      <c r="B48" s="33"/>
      <c r="C48" s="33"/>
      <c r="D48" s="33"/>
      <c r="E48" s="33"/>
    </row>
    <row r="49" spans="2:5" ht="105" customHeight="1">
      <c r="B49" s="33"/>
      <c r="C49" s="33"/>
      <c r="D49" s="33"/>
      <c r="E49" s="33"/>
    </row>
  </sheetData>
  <sheetProtection/>
  <mergeCells count="6">
    <mergeCell ref="F2:I2"/>
    <mergeCell ref="A2:D2"/>
    <mergeCell ref="A4:A5"/>
    <mergeCell ref="B4:B5"/>
    <mergeCell ref="C4:D4"/>
    <mergeCell ref="B43:E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muratova_tv</dc:creator>
  <cp:keywords/>
  <dc:description/>
  <cp:lastModifiedBy>USER</cp:lastModifiedBy>
  <cp:lastPrinted>2011-05-27T12:52:25Z</cp:lastPrinted>
  <dcterms:created xsi:type="dcterms:W3CDTF">2011-02-08T11:31:41Z</dcterms:created>
  <dcterms:modified xsi:type="dcterms:W3CDTF">2021-04-21T12:19:28Z</dcterms:modified>
  <cp:category/>
  <cp:version/>
  <cp:contentType/>
  <cp:contentStatus/>
</cp:coreProperties>
</file>